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r Ken Gorsha Calcs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<sst xmlns="http://schemas.openxmlformats.org/spreadsheetml/2006/main" count="37" uniqueCount="33">
  <si>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 TS-100 Dilution Calculations</t>
  </si>
  <si>
    <t>Dust &amp; Erosion Control, Fog Sealing</t>
  </si>
  <si>
    <t>TS-100 &amp; Water in Solution</t>
  </si>
  <si>
    <t>TS-100 Alone Ounces</t>
  </si>
  <si>
    <t>Avg 0.5 Gallons per sq yd</t>
  </si>
  <si>
    <r>
      <t xml:space="preserve"> </t>
    </r>
    <r>
      <rPr>
        <sz val="10"/>
        <color indexed="8"/>
        <rFont val="Arial"/>
        <family val="2"/>
      </rPr>
      <t>(Calculated cell)</t>
    </r>
  </si>
  <si>
    <t xml:space="preserve">                                              (Enter values in white cells only)</t>
  </si>
  <si>
    <t>Area length</t>
  </si>
  <si>
    <t xml:space="preserve"> Feet</t>
  </si>
  <si>
    <t>You can enter Total Sq Ft for Length but then leave Width cell empty</t>
  </si>
  <si>
    <t>Area width</t>
  </si>
  <si>
    <t>Parts Water</t>
  </si>
  <si>
    <r>
      <t>Generally</t>
    </r>
    <r>
      <rPr>
        <b/>
        <sz val="10"/>
        <color indexed="10"/>
        <rFont val="Arial"/>
        <family val="2"/>
      </rPr>
      <t xml:space="preserve"> 15</t>
    </r>
    <r>
      <rPr>
        <sz val="10"/>
        <color indexed="10"/>
        <rFont val="Arial"/>
        <family val="2"/>
      </rPr>
      <t xml:space="preserve"> Parts for Fog Sealing; </t>
    </r>
    <r>
      <rPr>
        <b/>
        <sz val="10"/>
        <color indexed="10"/>
        <rFont val="Arial"/>
        <family val="2"/>
      </rPr>
      <t xml:space="preserve"> 8</t>
    </r>
    <r>
      <rPr>
        <sz val="10"/>
        <color indexed="10"/>
        <rFont val="Arial"/>
        <family val="2"/>
      </rPr>
      <t xml:space="preserve"> Parts for Dust &amp; Erosion Control</t>
    </r>
  </si>
  <si>
    <r>
      <t xml:space="preserve">Total </t>
    </r>
    <r>
      <rPr>
        <sz val="10"/>
        <rFont val="Arial"/>
        <family val="2"/>
      </rPr>
      <t>Sq Ft of Area</t>
    </r>
  </si>
  <si>
    <t xml:space="preserve"> Sq. Ft.</t>
  </si>
  <si>
    <t xml:space="preserve"> Sq. Yds</t>
  </si>
  <si>
    <t>Gallons of Water</t>
  </si>
  <si>
    <t xml:space="preserve"> Gallons</t>
  </si>
  <si>
    <t>Gallons of TS-100</t>
  </si>
  <si>
    <t>Drums of TS-100</t>
  </si>
  <si>
    <t xml:space="preserve"> Drums</t>
  </si>
  <si>
    <r>
      <t xml:space="preserve"> ***</t>
    </r>
    <r>
      <rPr>
        <b/>
        <sz val="10"/>
        <rFont val="Arial"/>
        <family val="2"/>
      </rPr>
      <t xml:space="preserve"> Calculations shown are for </t>
    </r>
    <r>
      <rPr>
        <b/>
        <u val="single"/>
        <sz val="10"/>
        <color indexed="10"/>
        <rFont val="Arial"/>
        <family val="2"/>
      </rPr>
      <t>Two</t>
    </r>
    <r>
      <rPr>
        <b/>
        <sz val="10"/>
        <rFont val="Arial"/>
        <family val="2"/>
      </rPr>
      <t xml:space="preserve"> applications of TS-100 one hour apart to allow for full penetration</t>
    </r>
  </si>
  <si>
    <t xml:space="preserve">  Handy Metric  Conversion Tool</t>
  </si>
  <si>
    <t>cm</t>
  </si>
  <si>
    <t>inches</t>
  </si>
  <si>
    <t>meters</t>
  </si>
  <si>
    <t>feet     =</t>
  </si>
  <si>
    <t>miles</t>
  </si>
  <si>
    <t>km</t>
  </si>
  <si>
    <t>sq mtrs</t>
  </si>
  <si>
    <t>sq feet</t>
  </si>
  <si>
    <t>These figures don't get added to anything on this page</t>
  </si>
  <si>
    <t xml:space="preserve"> © 2011 Base-Seal International Inc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</si>
</sst>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DD/YY"/>
    <numFmt numFmtId="166" formatCode="0.0"/>
    <numFmt numFmtId="167" formatCode="#,##0.00"/>
    <numFmt numFmtId="168" formatCode="#,##0.00_);\(#,##0.00\)"/>
    <numFmt numFmtId="169" formatCode="#,##0.0"/>
    <numFmt numFmtId="170" formatCode="#,##0"/>
    <numFmt numFmtId="171" formatCode="0.00"/>
    <numFmt numFmtId="172" formatCode="0"/>
    <numFmt numFmtId="173" formatCode="\$#,##0.00"/>
    <numFmt numFmtId="174" formatCode="@"/>
  </numFmts>
  <fonts count="12">
    <font>
      <sz val="10"/>
      <name val="Arial"/>
      <family val="2"/>
    </font>
    <font>
      <sz val="20"/>
      <color indexed="10"/>
      <name val="Arial Black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5" fontId="0" fillId="2" borderId="3" xfId="0" applyNumberFormat="1" applyFill="1" applyBorder="1" applyAlignment="1">
      <alignment/>
    </xf>
    <xf numFmtId="164" fontId="1" fillId="2" borderId="4" xfId="0" applyFont="1" applyFill="1" applyBorder="1" applyAlignment="1">
      <alignment/>
    </xf>
    <xf numFmtId="164" fontId="0" fillId="2" borderId="0" xfId="0" applyFill="1" applyAlignment="1">
      <alignment/>
    </xf>
    <xf numFmtId="164" fontId="0" fillId="2" borderId="5" xfId="0" applyFill="1" applyBorder="1" applyAlignment="1">
      <alignment/>
    </xf>
    <xf numFmtId="164" fontId="2" fillId="2" borderId="4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3" fillId="2" borderId="4" xfId="0" applyFont="1" applyFill="1" applyBorder="1" applyAlignment="1" applyProtection="1">
      <alignment horizontal="right"/>
      <protection locked="0"/>
    </xf>
    <xf numFmtId="164" fontId="0" fillId="3" borderId="0" xfId="0" applyFill="1" applyBorder="1" applyAlignment="1" applyProtection="1">
      <alignment horizontal="center"/>
      <protection locked="0"/>
    </xf>
    <xf numFmtId="166" fontId="0" fillId="2" borderId="0" xfId="0" applyNumberFormat="1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left"/>
      <protection locked="0"/>
    </xf>
    <xf numFmtId="164" fontId="0" fillId="2" borderId="0" xfId="0" applyFill="1" applyAlignment="1" applyProtection="1">
      <alignment/>
      <protection locked="0"/>
    </xf>
    <xf numFmtId="164" fontId="0" fillId="2" borderId="5" xfId="0" applyFill="1" applyBorder="1" applyAlignment="1" applyProtection="1">
      <alignment/>
      <protection locked="0"/>
    </xf>
    <xf numFmtId="164" fontId="3" fillId="2" borderId="6" xfId="0" applyFont="1" applyFill="1" applyBorder="1" applyAlignment="1" applyProtection="1">
      <alignment horizontal="left" vertical="center"/>
      <protection locked="0"/>
    </xf>
    <xf numFmtId="167" fontId="0" fillId="3" borderId="0" xfId="0" applyNumberFormat="1" applyFill="1" applyAlignment="1" applyProtection="1">
      <alignment/>
      <protection locked="0"/>
    </xf>
    <xf numFmtId="164" fontId="5" fillId="2" borderId="5" xfId="0" applyFont="1" applyFill="1" applyBorder="1" applyAlignment="1" applyProtection="1">
      <alignment/>
      <protection locked="0"/>
    </xf>
    <xf numFmtId="164" fontId="6" fillId="2" borderId="4" xfId="0" applyFont="1" applyFill="1" applyBorder="1" applyAlignment="1" applyProtection="1">
      <alignment horizontal="right"/>
      <protection locked="0"/>
    </xf>
    <xf numFmtId="168" fontId="5" fillId="2" borderId="0" xfId="0" applyNumberFormat="1" applyFont="1" applyFill="1" applyAlignment="1" applyProtection="1">
      <alignment/>
      <protection locked="0"/>
    </xf>
    <xf numFmtId="169" fontId="4" fillId="3" borderId="0" xfId="0" applyNumberFormat="1" applyFont="1" applyFill="1" applyAlignment="1" applyProtection="1">
      <alignment/>
      <protection locked="0"/>
    </xf>
    <xf numFmtId="164" fontId="6" fillId="2" borderId="0" xfId="0" applyFont="1" applyFill="1" applyAlignment="1" applyProtection="1">
      <alignment/>
      <protection locked="0"/>
    </xf>
    <xf numFmtId="164" fontId="8" fillId="2" borderId="4" xfId="0" applyFont="1" applyFill="1" applyBorder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 locked="0"/>
    </xf>
    <xf numFmtId="164" fontId="5" fillId="2" borderId="5" xfId="0" applyFont="1" applyFill="1" applyBorder="1" applyAlignment="1" applyProtection="1">
      <alignment horizontal="center"/>
      <protection locked="0"/>
    </xf>
    <xf numFmtId="164" fontId="0" fillId="2" borderId="4" xfId="0" applyFill="1" applyBorder="1" applyAlignment="1">
      <alignment/>
    </xf>
    <xf numFmtId="164" fontId="0" fillId="2" borderId="0" xfId="0" applyNumberFormat="1" applyFill="1" applyAlignment="1" applyProtection="1">
      <alignment/>
      <protection locked="0"/>
    </xf>
    <xf numFmtId="164" fontId="8" fillId="2" borderId="4" xfId="0" applyFont="1" applyFill="1" applyBorder="1" applyAlignment="1" applyProtection="1">
      <alignment horizontal="right"/>
      <protection locked="0"/>
    </xf>
    <xf numFmtId="167" fontId="0" fillId="4" borderId="0" xfId="0" applyNumberFormat="1" applyFill="1" applyAlignment="1" applyProtection="1">
      <alignment/>
      <protection/>
    </xf>
    <xf numFmtId="164" fontId="5" fillId="2" borderId="0" xfId="0" applyFont="1" applyFill="1" applyAlignment="1" applyProtection="1">
      <alignment horizontal="left"/>
      <protection locked="0"/>
    </xf>
    <xf numFmtId="164" fontId="5" fillId="2" borderId="0" xfId="0" applyFont="1" applyFill="1" applyAlignment="1" applyProtection="1">
      <alignment/>
      <protection locked="0"/>
    </xf>
    <xf numFmtId="170" fontId="5" fillId="4" borderId="0" xfId="0" applyNumberFormat="1" applyFont="1" applyFill="1" applyBorder="1" applyAlignment="1" applyProtection="1">
      <alignment horizontal="right"/>
      <protection/>
    </xf>
    <xf numFmtId="164" fontId="5" fillId="2" borderId="0" xfId="0" applyFont="1" applyFill="1" applyAlignment="1" applyProtection="1">
      <alignment horizontal="center"/>
      <protection locked="0"/>
    </xf>
    <xf numFmtId="170" fontId="5" fillId="4" borderId="0" xfId="0" applyNumberFormat="1" applyFont="1" applyFill="1" applyAlignment="1">
      <alignment/>
    </xf>
    <xf numFmtId="164" fontId="9" fillId="2" borderId="0" xfId="0" applyFont="1" applyFill="1" applyAlignment="1" applyProtection="1">
      <alignment horizontal="left"/>
      <protection locked="0"/>
    </xf>
    <xf numFmtId="164" fontId="8" fillId="2" borderId="0" xfId="0" applyFont="1" applyFill="1" applyAlignment="1" applyProtection="1">
      <alignment horizontal="right"/>
      <protection locked="0"/>
    </xf>
    <xf numFmtId="164" fontId="8" fillId="2" borderId="5" xfId="0" applyFont="1" applyFill="1" applyBorder="1" applyAlignment="1" applyProtection="1">
      <alignment horizontal="right"/>
      <protection locked="0"/>
    </xf>
    <xf numFmtId="166" fontId="5" fillId="4" borderId="0" xfId="0" applyNumberFormat="1" applyFont="1" applyFill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171" fontId="0" fillId="2" borderId="5" xfId="0" applyNumberFormat="1" applyFill="1" applyBorder="1" applyAlignment="1" applyProtection="1">
      <alignment/>
      <protection locked="0"/>
    </xf>
    <xf numFmtId="164" fontId="0" fillId="2" borderId="4" xfId="0" applyFill="1" applyBorder="1" applyAlignment="1" applyProtection="1">
      <alignment horizontal="right"/>
      <protection locked="0"/>
    </xf>
    <xf numFmtId="172" fontId="0" fillId="2" borderId="0" xfId="0" applyNumberFormat="1" applyFill="1" applyAlignment="1" applyProtection="1">
      <alignment/>
      <protection locked="0"/>
    </xf>
    <xf numFmtId="164" fontId="0" fillId="2" borderId="4" xfId="0" applyFill="1" applyBorder="1" applyAlignment="1" applyProtection="1">
      <alignment/>
      <protection locked="0"/>
    </xf>
    <xf numFmtId="164" fontId="7" fillId="2" borderId="4" xfId="0" applyFont="1" applyFill="1" applyBorder="1" applyAlignment="1" applyProtection="1">
      <alignment/>
      <protection locked="0"/>
    </xf>
    <xf numFmtId="164" fontId="11" fillId="2" borderId="4" xfId="0" applyFont="1" applyFill="1" applyBorder="1" applyAlignment="1" applyProtection="1">
      <alignment horizontal="center"/>
      <protection locked="0"/>
    </xf>
    <xf numFmtId="164" fontId="8" fillId="2" borderId="5" xfId="0" applyFont="1" applyFill="1" applyBorder="1" applyAlignment="1" applyProtection="1">
      <alignment horizontal="center"/>
      <protection locked="0"/>
    </xf>
    <xf numFmtId="164" fontId="4" fillId="2" borderId="4" xfId="0" applyFont="1" applyFill="1" applyBorder="1" applyAlignment="1">
      <alignment horizontal="center"/>
    </xf>
    <xf numFmtId="173" fontId="0" fillId="2" borderId="0" xfId="0" applyNumberFormat="1" applyFill="1" applyAlignment="1" applyProtection="1">
      <alignment/>
      <protection locked="0"/>
    </xf>
    <xf numFmtId="170" fontId="0" fillId="3" borderId="0" xfId="0" applyNumberForma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 locked="0"/>
    </xf>
    <xf numFmtId="174" fontId="4" fillId="2" borderId="4" xfId="0" applyNumberFormat="1" applyFont="1" applyFill="1" applyBorder="1" applyAlignment="1" applyProtection="1">
      <alignment horizontal="center"/>
      <protection locked="0"/>
    </xf>
    <xf numFmtId="169" fontId="0" fillId="2" borderId="0" xfId="0" applyNumberFormat="1" applyFill="1" applyBorder="1" applyAlignment="1" applyProtection="1">
      <alignment/>
      <protection/>
    </xf>
    <xf numFmtId="164" fontId="0" fillId="2" borderId="5" xfId="0" applyFont="1" applyFill="1" applyBorder="1" applyAlignment="1" applyProtection="1">
      <alignment/>
      <protection locked="0"/>
    </xf>
    <xf numFmtId="164" fontId="0" fillId="2" borderId="4" xfId="0" applyFont="1" applyFill="1" applyBorder="1" applyAlignment="1" applyProtection="1">
      <alignment/>
      <protection/>
    </xf>
    <xf numFmtId="170" fontId="0" fillId="2" borderId="0" xfId="0" applyNumberFormat="1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72" fontId="0" fillId="2" borderId="8" xfId="0" applyNumberFormat="1" applyFill="1" applyBorder="1" applyAlignment="1" applyProtection="1">
      <alignment/>
      <protection locked="0"/>
    </xf>
    <xf numFmtId="164" fontId="0" fillId="2" borderId="8" xfId="0" applyFill="1" applyBorder="1" applyAlignment="1" applyProtection="1">
      <alignment/>
      <protection locked="0"/>
    </xf>
    <xf numFmtId="164" fontId="0" fillId="2" borderId="8" xfId="0" applyFill="1" applyBorder="1" applyAlignment="1" applyProtection="1">
      <alignment horizontal="center"/>
      <protection locked="0"/>
    </xf>
    <xf numFmtId="169" fontId="0" fillId="2" borderId="8" xfId="0" applyNumberFormat="1" applyFill="1" applyBorder="1" applyAlignment="1" applyProtection="1">
      <alignment/>
      <protection locked="0"/>
    </xf>
    <xf numFmtId="171" fontId="0" fillId="2" borderId="9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workbookViewId="0" topLeftCell="A1">
      <selection activeCell="K1" sqref="K1"/>
    </sheetView>
  </sheetViews>
  <sheetFormatPr defaultColWidth="9.140625" defaultRowHeight="12.75"/>
  <cols>
    <col min="1" max="1" width="7.00390625" style="0" customWidth="1"/>
    <col min="2" max="2" width="30.8515625" style="0" customWidth="1"/>
    <col min="3" max="3" width="12.28125" style="0" customWidth="1"/>
    <col min="5" max="5" width="11.8515625" style="0" customWidth="1"/>
    <col min="6" max="6" width="11.140625" style="0" customWidth="1"/>
    <col min="7" max="7" width="7.7109375" style="0" customWidth="1"/>
    <col min="8" max="8" width="11.140625" style="0" customWidth="1"/>
    <col min="9" max="9" width="8.421875" style="0" customWidth="1"/>
  </cols>
  <sheetData>
    <row r="1" spans="2:11" ht="12.75">
      <c r="B1" s="1"/>
      <c r="C1" s="2"/>
      <c r="D1" s="2"/>
      <c r="E1" s="2"/>
      <c r="F1" s="2"/>
      <c r="G1" s="2"/>
      <c r="H1" s="2"/>
      <c r="I1" s="2"/>
      <c r="J1" s="2"/>
      <c r="K1" s="3">
        <f ca="1">TODAY()</f>
        <v>40656</v>
      </c>
    </row>
    <row r="2" spans="2:11" ht="12.75">
      <c r="B2" s="4" t="s">
        <v>0</v>
      </c>
      <c r="C2" s="4"/>
      <c r="D2" s="4"/>
      <c r="E2" s="4"/>
      <c r="F2" s="5"/>
      <c r="G2" s="5"/>
      <c r="H2" s="5"/>
      <c r="I2" s="5"/>
      <c r="J2" s="5"/>
      <c r="K2" s="6"/>
    </row>
    <row r="3" spans="2:11" ht="19.5" customHeight="1">
      <c r="B3" s="7" t="s">
        <v>1</v>
      </c>
      <c r="C3" s="7"/>
      <c r="D3" s="7"/>
      <c r="E3" s="7"/>
      <c r="F3" s="5"/>
      <c r="G3" s="5"/>
      <c r="H3" s="5"/>
      <c r="I3" s="5"/>
      <c r="J3" s="5"/>
      <c r="K3" s="6"/>
    </row>
    <row r="4" spans="2:11" ht="17.25" customHeight="1">
      <c r="B4" s="8" t="s">
        <v>2</v>
      </c>
      <c r="C4" s="5"/>
      <c r="D4" s="9" t="s">
        <v>3</v>
      </c>
      <c r="E4" s="9"/>
      <c r="F4" s="9"/>
      <c r="G4" s="5"/>
      <c r="H4" s="5"/>
      <c r="I4" s="5"/>
      <c r="J4" s="10"/>
      <c r="K4" s="6"/>
    </row>
    <row r="5" spans="2:11" ht="12.75">
      <c r="B5" s="11" t="s">
        <v>4</v>
      </c>
      <c r="C5" s="12">
        <v>0.5</v>
      </c>
      <c r="D5" s="13">
        <f>(C5/(C11+1))*128</f>
        <v>4</v>
      </c>
      <c r="E5" s="14" t="s">
        <v>5</v>
      </c>
      <c r="F5" s="14"/>
      <c r="G5" s="14"/>
      <c r="H5" s="15"/>
      <c r="I5" s="15"/>
      <c r="J5" s="15"/>
      <c r="K5" s="16"/>
    </row>
    <row r="6" spans="2:11" ht="12.75">
      <c r="B6" s="17" t="s">
        <v>6</v>
      </c>
      <c r="C6" s="17"/>
      <c r="D6" s="17"/>
      <c r="E6" s="17"/>
      <c r="F6" s="17"/>
      <c r="G6" s="17"/>
      <c r="H6" s="17"/>
      <c r="I6" s="17"/>
      <c r="J6" s="17"/>
      <c r="K6" s="17"/>
    </row>
    <row r="7" spans="2:11" ht="12.7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ht="12.75">
      <c r="B8" s="11" t="s">
        <v>7</v>
      </c>
      <c r="C8" s="18">
        <v>0</v>
      </c>
      <c r="D8" s="15" t="s">
        <v>8</v>
      </c>
      <c r="E8" s="19" t="s">
        <v>9</v>
      </c>
      <c r="F8" s="19"/>
      <c r="G8" s="19"/>
      <c r="H8" s="19"/>
      <c r="I8" s="19"/>
      <c r="J8" s="19"/>
      <c r="K8" s="19"/>
    </row>
    <row r="9" spans="2:11" ht="12.75">
      <c r="B9" s="11" t="s">
        <v>10</v>
      </c>
      <c r="C9" s="18">
        <v>0</v>
      </c>
      <c r="D9" s="15" t="s">
        <v>8</v>
      </c>
      <c r="E9" s="15"/>
      <c r="F9" s="5"/>
      <c r="G9" s="5"/>
      <c r="H9" s="5"/>
      <c r="I9" s="5"/>
      <c r="J9" s="5"/>
      <c r="K9" s="6"/>
    </row>
    <row r="10" spans="2:11" ht="12.75">
      <c r="B10" s="20"/>
      <c r="C10" s="21"/>
      <c r="D10" s="5"/>
      <c r="E10" s="15"/>
      <c r="F10" s="5"/>
      <c r="G10" s="5"/>
      <c r="H10" s="5"/>
      <c r="I10" s="5"/>
      <c r="J10" s="5"/>
      <c r="K10" s="6"/>
    </row>
    <row r="11" spans="2:11" ht="12.75">
      <c r="B11" s="11" t="s">
        <v>11</v>
      </c>
      <c r="C11" s="22">
        <v>15</v>
      </c>
      <c r="D11" s="23"/>
      <c r="E11" s="19" t="s">
        <v>12</v>
      </c>
      <c r="F11" s="19"/>
      <c r="G11" s="19"/>
      <c r="H11" s="19"/>
      <c r="I11" s="19"/>
      <c r="J11" s="19"/>
      <c r="K11" s="19"/>
    </row>
    <row r="12" spans="2:11" ht="12.75">
      <c r="B12" s="24"/>
      <c r="C12" s="25"/>
      <c r="D12" s="15"/>
      <c r="E12" s="15"/>
      <c r="F12" s="26"/>
      <c r="G12" s="26"/>
      <c r="H12" s="26"/>
      <c r="I12" s="26"/>
      <c r="J12" s="26"/>
      <c r="K12" s="26"/>
    </row>
    <row r="13" spans="2:11" ht="12.75">
      <c r="B13" s="27"/>
      <c r="C13" s="28"/>
      <c r="D13" s="15"/>
      <c r="E13" s="15"/>
      <c r="F13" s="15"/>
      <c r="G13" s="15"/>
      <c r="H13" s="15"/>
      <c r="I13" s="15"/>
      <c r="J13" s="15"/>
      <c r="K13" s="16"/>
    </row>
    <row r="14" spans="2:11" ht="12.75">
      <c r="B14" s="29" t="s">
        <v>13</v>
      </c>
      <c r="C14" s="30">
        <f>IF(C9&lt;1,1*C8,C8*C9)</f>
        <v>0</v>
      </c>
      <c r="D14" s="31" t="s">
        <v>14</v>
      </c>
      <c r="E14" s="30">
        <f>C14/9</f>
        <v>0</v>
      </c>
      <c r="F14" s="32" t="s">
        <v>15</v>
      </c>
      <c r="G14" s="15"/>
      <c r="H14" s="15"/>
      <c r="I14" s="15"/>
      <c r="J14" s="15"/>
      <c r="K14" s="16"/>
    </row>
    <row r="15" spans="2:11" ht="12.75">
      <c r="B15" s="29" t="s">
        <v>16</v>
      </c>
      <c r="C15" s="33">
        <f>((((C5/(C11+1))*128)*((C8*C9)/9))/128)*C11</f>
        <v>0</v>
      </c>
      <c r="D15" s="31" t="s">
        <v>17</v>
      </c>
      <c r="E15" s="5"/>
      <c r="F15" s="34"/>
      <c r="G15" s="34"/>
      <c r="H15" s="34"/>
      <c r="I15" s="34"/>
      <c r="J15" s="34"/>
      <c r="K15" s="26"/>
    </row>
    <row r="16" spans="2:11" ht="12.75">
      <c r="B16" s="29" t="s">
        <v>18</v>
      </c>
      <c r="C16" s="35">
        <f>(((C5/(C11+1))*128)*((C8*C9)/9))/128</f>
        <v>0</v>
      </c>
      <c r="D16" s="36" t="s">
        <v>17</v>
      </c>
      <c r="E16" s="15"/>
      <c r="F16" s="15"/>
      <c r="G16" s="15"/>
      <c r="H16" s="37"/>
      <c r="I16" s="15"/>
      <c r="J16" s="15"/>
      <c r="K16" s="38"/>
    </row>
    <row r="17" spans="2:11" ht="12.75">
      <c r="B17" s="29" t="s">
        <v>19</v>
      </c>
      <c r="C17" s="39">
        <f>C16/55</f>
        <v>0</v>
      </c>
      <c r="D17" s="31" t="s">
        <v>20</v>
      </c>
      <c r="E17" s="15"/>
      <c r="F17" s="31"/>
      <c r="G17" s="40"/>
      <c r="H17" s="41"/>
      <c r="I17" s="40"/>
      <c r="J17" s="40"/>
      <c r="K17" s="42"/>
    </row>
    <row r="18" spans="2:11" ht="12.75">
      <c r="B18" s="43"/>
      <c r="C18" s="44"/>
      <c r="D18" s="15"/>
      <c r="E18" s="15"/>
      <c r="F18" s="32"/>
      <c r="G18" s="40"/>
      <c r="H18" s="41"/>
      <c r="I18" s="40"/>
      <c r="J18" s="40"/>
      <c r="K18" s="42"/>
    </row>
    <row r="19" spans="2:11" ht="12.75">
      <c r="B19" s="45"/>
      <c r="C19" s="15"/>
      <c r="D19" s="15"/>
      <c r="E19" s="15"/>
      <c r="F19" s="15"/>
      <c r="G19" s="40"/>
      <c r="H19" s="41"/>
      <c r="I19" s="15"/>
      <c r="J19" s="15"/>
      <c r="K19" s="42"/>
    </row>
    <row r="20" spans="2:11" ht="12.75">
      <c r="B20" s="46" t="s">
        <v>21</v>
      </c>
      <c r="C20" s="46"/>
      <c r="D20" s="46"/>
      <c r="E20" s="46"/>
      <c r="F20" s="46"/>
      <c r="G20" s="46"/>
      <c r="H20" s="46"/>
      <c r="I20" s="46"/>
      <c r="J20" s="15"/>
      <c r="K20" s="42"/>
    </row>
    <row r="21" spans="2:11" ht="12.75">
      <c r="B21" s="43"/>
      <c r="C21" s="44"/>
      <c r="D21" s="15"/>
      <c r="E21" s="15"/>
      <c r="F21" s="15"/>
      <c r="G21" s="40"/>
      <c r="H21" s="41"/>
      <c r="I21" s="40"/>
      <c r="J21" s="40"/>
      <c r="K21" s="42"/>
    </row>
    <row r="22" spans="2:11" ht="12.75">
      <c r="B22" s="43"/>
      <c r="C22" s="44"/>
      <c r="D22" s="15"/>
      <c r="E22" s="15"/>
      <c r="F22" s="15"/>
      <c r="G22" s="40"/>
      <c r="H22" s="41"/>
      <c r="I22" s="40"/>
      <c r="J22" s="40"/>
      <c r="K22" s="42"/>
    </row>
    <row r="23" spans="2:11" ht="12.75">
      <c r="B23" s="47"/>
      <c r="C23" s="15"/>
      <c r="D23" s="15"/>
      <c r="E23" s="15"/>
      <c r="F23" s="48" t="s">
        <v>22</v>
      </c>
      <c r="G23" s="48"/>
      <c r="H23" s="48"/>
      <c r="I23" s="48"/>
      <c r="J23" s="48"/>
      <c r="K23" s="48"/>
    </row>
    <row r="24" spans="2:11" ht="12.75">
      <c r="B24" s="49"/>
      <c r="C24" s="50"/>
      <c r="D24" s="15"/>
      <c r="E24" s="15"/>
      <c r="F24" s="51">
        <v>0</v>
      </c>
      <c r="G24" s="52" t="s">
        <v>23</v>
      </c>
      <c r="H24" s="53">
        <f>0.393701*F24</f>
        <v>0</v>
      </c>
      <c r="I24" s="54" t="s">
        <v>24</v>
      </c>
      <c r="J24" s="54"/>
      <c r="K24" s="16"/>
    </row>
    <row r="25" spans="2:11" ht="12.75">
      <c r="B25" s="55"/>
      <c r="C25" s="50"/>
      <c r="D25" s="15"/>
      <c r="E25" s="15"/>
      <c r="F25" s="51">
        <v>0</v>
      </c>
      <c r="G25" s="52" t="s">
        <v>25</v>
      </c>
      <c r="H25" s="53">
        <f>3.28084*F25</f>
        <v>0</v>
      </c>
      <c r="I25" s="54" t="s">
        <v>26</v>
      </c>
      <c r="J25" s="56">
        <f>H25/5280</f>
        <v>0</v>
      </c>
      <c r="K25" s="57" t="s">
        <v>27</v>
      </c>
    </row>
    <row r="26" spans="2:11" ht="12.75">
      <c r="B26" s="27"/>
      <c r="C26" s="50"/>
      <c r="D26" s="50"/>
      <c r="E26" s="15"/>
      <c r="F26" s="51">
        <v>0</v>
      </c>
      <c r="G26" s="52" t="s">
        <v>28</v>
      </c>
      <c r="H26" s="53">
        <f>(3.28084*F26)*1000</f>
        <v>0</v>
      </c>
      <c r="I26" s="54" t="s">
        <v>26</v>
      </c>
      <c r="J26" s="56">
        <f>H26/5280</f>
        <v>0</v>
      </c>
      <c r="K26" s="57" t="s">
        <v>27</v>
      </c>
    </row>
    <row r="27" spans="2:11" ht="12.75">
      <c r="B27" s="43"/>
      <c r="C27" s="50"/>
      <c r="D27" s="50"/>
      <c r="E27" s="15"/>
      <c r="F27" s="51">
        <v>0</v>
      </c>
      <c r="G27" s="52" t="s">
        <v>29</v>
      </c>
      <c r="H27" s="53">
        <f>F27*10.7639</f>
        <v>0</v>
      </c>
      <c r="I27" s="54" t="s">
        <v>30</v>
      </c>
      <c r="J27" s="54"/>
      <c r="K27" s="57"/>
    </row>
    <row r="28" spans="2:11" ht="12.75">
      <c r="B28" s="45"/>
      <c r="C28" s="15"/>
      <c r="D28" s="15"/>
      <c r="E28" s="15"/>
      <c r="F28" s="26" t="s">
        <v>31</v>
      </c>
      <c r="G28" s="26"/>
      <c r="H28" s="26"/>
      <c r="I28" s="26"/>
      <c r="J28" s="26"/>
      <c r="K28" s="26"/>
    </row>
    <row r="29" spans="2:11" ht="12.75">
      <c r="B29" s="58" t="s">
        <v>32</v>
      </c>
      <c r="C29" s="44"/>
      <c r="D29" s="15"/>
      <c r="E29" s="15"/>
      <c r="F29" s="15"/>
      <c r="G29" s="54"/>
      <c r="H29" s="59"/>
      <c r="I29" s="40"/>
      <c r="J29" s="40"/>
      <c r="K29" s="42"/>
    </row>
    <row r="30" spans="2:11" ht="12.75">
      <c r="B30" s="60"/>
      <c r="C30" s="61"/>
      <c r="D30" s="62"/>
      <c r="E30" s="62"/>
      <c r="F30" s="62"/>
      <c r="G30" s="63"/>
      <c r="H30" s="64"/>
      <c r="I30" s="63"/>
      <c r="J30" s="63"/>
      <c r="K30" s="65"/>
    </row>
  </sheetData>
  <sheetProtection sheet="1"/>
  <mergeCells count="17">
    <mergeCell ref="B2:E2"/>
    <mergeCell ref="B3:E3"/>
    <mergeCell ref="D4:F4"/>
    <mergeCell ref="E5:G5"/>
    <mergeCell ref="B6:K7"/>
    <mergeCell ref="E8:K8"/>
    <mergeCell ref="E11:K11"/>
    <mergeCell ref="F12:K12"/>
    <mergeCell ref="I17:J17"/>
    <mergeCell ref="I18:J18"/>
    <mergeCell ref="B20:I20"/>
    <mergeCell ref="I21:J21"/>
    <mergeCell ref="I22:J22"/>
    <mergeCell ref="F23:K23"/>
    <mergeCell ref="F28:K28"/>
    <mergeCell ref="I29:J29"/>
    <mergeCell ref="I30:J30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Christian</dc:creator>
  <cp:keywords/>
  <dc:description/>
  <cp:lastModifiedBy>Bum </cp:lastModifiedBy>
  <cp:lastPrinted>2005-12-20T01:07:41Z</cp:lastPrinted>
  <dcterms:created xsi:type="dcterms:W3CDTF">2002-05-25T05:50:26Z</dcterms:created>
  <dcterms:modified xsi:type="dcterms:W3CDTF">2011-04-23T19:41:33Z</dcterms:modified>
  <cp:category/>
  <cp:version/>
  <cp:contentType/>
  <cp:contentStatus/>
  <cp:revision>25</cp:revision>
</cp:coreProperties>
</file>